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0.32.201\登米市水道事業所総合情報\01　水道管理課\00002 経営管理係\作成フォルダ\R6\17    R5公営企業経営比較分析表\R7.2.17　【財政経営課確認依頼：R7.2.18（火）17：00〆】Fw RE 【10登米市　回答】Re 〈再送〉【宮城県市町村課】公営企業に係る経営比較分析表（令和５年度決算）の分析等について(依頼）\02　回答\"/>
    </mc:Choice>
  </mc:AlternateContent>
  <xr:revisionPtr revIDLastSave="0" documentId="13_ncr:1_{66B56E85-A297-4EEE-A5AE-779977249877}" xr6:coauthVersionLast="47" xr6:coauthVersionMax="47" xr10:uidLastSave="{00000000-0000-0000-0000-000000000000}"/>
  <workbookProtection workbookAlgorithmName="SHA-512" workbookHashValue="YT0RtR5qlpINYSzJ6yRpVWYQw+xDUbvSvKkFuZqzOgghVgAu8HWnvk8HQuVQeVjDLeK7cwRN1B9JKUTH16Yq2Q==" workbookSaltValue="aC/csUCczDVhpXjKI4+9uA==" workbookSpinCount="100000" lockStructure="1"/>
  <bookViews>
    <workbookView xWindow="1425" yWindow="150" windowWidth="19200" windowHeight="1092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N6" i="5"/>
  <c r="B10" i="4" s="1"/>
  <c r="M6" i="5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G85" i="4"/>
  <c r="F85" i="4"/>
  <c r="BB10" i="4"/>
  <c r="AT10" i="4"/>
  <c r="AL10" i="4"/>
  <c r="P10" i="4"/>
  <c r="I10" i="4"/>
  <c r="BB8" i="4"/>
  <c r="AT8" i="4"/>
  <c r="AL8" i="4"/>
  <c r="AD8" i="4"/>
  <c r="B6" i="4"/>
</calcChain>
</file>

<file path=xl/sharedStrings.xml><?xml version="1.0" encoding="utf-8"?>
<sst xmlns="http://schemas.openxmlformats.org/spreadsheetml/2006/main" count="228" uniqueCount="114">
  <si>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</si>
  <si>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</si>
  <si>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</si>
  <si>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</si>
  <si>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</si>
  <si>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</si>
  <si>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</si>
  <si>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</si>
  <si>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</si>
  <si>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</si>
  <si>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</si>
  <si>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</si>
  <si>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</si>
  <si>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</si>
  <si>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</si>
  <si>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</si>
  <si>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</si>
  <si>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</si>
  <si>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</si>
  <si>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</si>
  <si>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</si>
  <si>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</si>
  <si>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</si>
  <si>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</si>
  <si>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</si>
  <si>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</si>
  <si>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</si>
  <si>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</si>
  <si>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</si>
  <si>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</si>
  <si>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</si>
  <si>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</si>
  <si>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</si>
  <si>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</si>
  <si>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</si>
  <si>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</si>
  <si>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</si>
  <si>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</si>
  <si>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</si>
  <si>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</si>
  <si>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</si>
  <si>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</si>
  <si>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</si>
  <si>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</si>
  <si>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</si>
  <si>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</si>
  <si>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</si>
  <si>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</si>
  <si>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</si>
  <si>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</si>
  <si>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</si>
  <si>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</si>
  <si>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</si>
  <si>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</si>
  <si>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</si>
  <si>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</si>
  <si>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</si>
  <si>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</si>
  <si>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</si>
  <si>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</si>
  <si>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</si>
  <si>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</si>
  <si>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</si>
  <si>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</si>
  <si>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</si>
  <si>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</si>
  <si>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</si>
  <si>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</si>
  <si>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</si>
  <si>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</si>
  <si>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</si>
  <si>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</si>
  <si>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</si>
  <si>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</si>
  <si>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</si>
  <si>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</si>
  <si>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</si>
  <si>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</si>
  <si>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</si>
  <si>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</si>
  <si>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</si>
  <si>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</si>
  <si>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</si>
  <si>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</si>
  <si>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</si>
  <si>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</si>
  <si>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</si>
  <si>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</si>
  <si>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</si>
  <si>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</si>
  <si>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</si>
  <si>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</si>
  <si>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</si>
  <si>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登米市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</si>
  <si>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</si>
  <si>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</si>
  <si>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</si>
  <si>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</si>
  <si>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</si>
  <si>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</si>
  <si>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</si>
  <si>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</si>
  <si>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</si>
  <si>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</si>
  <si>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</si>
  <si>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</si>
  <si>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</si>
  <si>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</si>
  <si>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</si>
  <si>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</si>
  <si>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</si>
  <si>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①【有形固定資産減価償却率】年々増加傾向である。施設更新計画に基づき、資産更新に取り組んでいく。
②【管路経年化率】今後、40年を超える管路が増加し経年化率は上昇が見込まれる。補助金等を積極的に活用しながら、30％以下を維持していく。
③【管路更新率】基幹管路耐震化事業に重点を置いているため、管路更新率は低下した。類似団体の平均を大きく下回っている状況であるが、重敵的な事業を確実に進めつつ、施設更新計画等に基づいた、老朽管更新にも着手していく。</t>
    <rPh sb="2" eb="8">
      <t>ユウケイコテイシサン</t>
    </rPh>
    <rPh sb="8" eb="13">
      <t>ゲンカショウキャクリツ</t>
    </rPh>
    <rPh sb="14" eb="16">
      <t>ネンネン</t>
    </rPh>
    <rPh sb="16" eb="20">
      <t>ゾウカケイコウ</t>
    </rPh>
    <rPh sb="24" eb="26">
      <t>シセツ</t>
    </rPh>
    <rPh sb="26" eb="28">
      <t>コウシン</t>
    </rPh>
    <rPh sb="28" eb="30">
      <t>ケイカク</t>
    </rPh>
    <rPh sb="31" eb="32">
      <t>モト</t>
    </rPh>
    <rPh sb="35" eb="37">
      <t>シサン</t>
    </rPh>
    <rPh sb="37" eb="39">
      <t>コウシン</t>
    </rPh>
    <rPh sb="40" eb="41">
      <t>ト</t>
    </rPh>
    <rPh sb="42" eb="43">
      <t>ク</t>
    </rPh>
    <rPh sb="51" eb="56">
      <t>カンロケイネンカ</t>
    </rPh>
    <rPh sb="56" eb="57">
      <t>リツ</t>
    </rPh>
    <rPh sb="58" eb="60">
      <t>コンゴ</t>
    </rPh>
    <rPh sb="63" eb="64">
      <t>ネン</t>
    </rPh>
    <rPh sb="65" eb="66">
      <t>コ</t>
    </rPh>
    <rPh sb="68" eb="70">
      <t>カンロ</t>
    </rPh>
    <rPh sb="71" eb="73">
      <t>ゾウカ</t>
    </rPh>
    <rPh sb="74" eb="78">
      <t>ケイネンカリツ</t>
    </rPh>
    <rPh sb="79" eb="81">
      <t>ジョウショウ</t>
    </rPh>
    <rPh sb="82" eb="84">
      <t>ミコ</t>
    </rPh>
    <rPh sb="88" eb="91">
      <t>ホジョキン</t>
    </rPh>
    <rPh sb="91" eb="92">
      <t>トウ</t>
    </rPh>
    <rPh sb="93" eb="96">
      <t>セッキョクテキ</t>
    </rPh>
    <rPh sb="97" eb="99">
      <t>カツヨウ</t>
    </rPh>
    <rPh sb="107" eb="109">
      <t>イカ</t>
    </rPh>
    <rPh sb="110" eb="112">
      <t>イジ</t>
    </rPh>
    <rPh sb="120" eb="122">
      <t>カンロ</t>
    </rPh>
    <rPh sb="122" eb="125">
      <t>コウシンリツ</t>
    </rPh>
    <rPh sb="126" eb="130">
      <t>キカンカンロ</t>
    </rPh>
    <rPh sb="130" eb="133">
      <t>タイシンカ</t>
    </rPh>
    <phoneticPr fontId="4"/>
  </si>
  <si>
    <t>　令和５年度決算は、料金改定により給水収益が増加したため、比較的安定した決算となった。また、災害等による臨時的な損失もなく、着実に事業を執行できた。
　しかし、有収率の低下や経常収支比率の低さ等、経営効率、資金面において、類似団体の平均を下回っており、課題は多い。今後も、人口減少が経営に与える影響は大きく、デジタル技術を活用した経営の効率化、適正な資産（施設等）管理、適正な料金設定が必要である。
　本市水道事業は、災害対策にも積極的に取り組んでおり、基幹管路や重要施設に至る管路更新を優先的に進めるなど、非常時でもサービスを継続し続けられるよう取り組んでる。また、本市水道ビジョンの目標である「信頼、安定した基礎確立への挑戦」を踏まえ、上記課題を克服していくよう、令和５年３月に「水道ビジョン」及び「経営戦略」を改定した。
　今後も持続可能な事業運営を図っていく。</t>
    <rPh sb="1" eb="3">
      <t>レイワ</t>
    </rPh>
    <rPh sb="4" eb="6">
      <t>ネンド</t>
    </rPh>
    <rPh sb="6" eb="8">
      <t>ケッサン</t>
    </rPh>
    <rPh sb="10" eb="12">
      <t>リョウキン</t>
    </rPh>
    <rPh sb="12" eb="14">
      <t>カイテイ</t>
    </rPh>
    <rPh sb="17" eb="19">
      <t>キュウスイ</t>
    </rPh>
    <rPh sb="19" eb="21">
      <t>シュウエキ</t>
    </rPh>
    <rPh sb="22" eb="24">
      <t>ゾウカ</t>
    </rPh>
    <rPh sb="29" eb="32">
      <t>ヒカクテキ</t>
    </rPh>
    <rPh sb="32" eb="34">
      <t>アンテイ</t>
    </rPh>
    <rPh sb="36" eb="38">
      <t>ケッサン</t>
    </rPh>
    <rPh sb="46" eb="49">
      <t>サイガイトウ</t>
    </rPh>
    <rPh sb="52" eb="55">
      <t>リンジテキ</t>
    </rPh>
    <rPh sb="56" eb="58">
      <t>ソンシツ</t>
    </rPh>
    <rPh sb="62" eb="64">
      <t>チャクジツ</t>
    </rPh>
    <rPh sb="65" eb="67">
      <t>ジギョウ</t>
    </rPh>
    <rPh sb="68" eb="70">
      <t>シッコウ</t>
    </rPh>
    <rPh sb="80" eb="83">
      <t>ユウシュウリツ</t>
    </rPh>
    <rPh sb="84" eb="86">
      <t>テイカ</t>
    </rPh>
    <rPh sb="87" eb="91">
      <t>ケイジョウシュウシ</t>
    </rPh>
    <rPh sb="91" eb="93">
      <t>ヒリツ</t>
    </rPh>
    <rPh sb="94" eb="95">
      <t>ヒク</t>
    </rPh>
    <rPh sb="96" eb="97">
      <t>トウ</t>
    </rPh>
    <rPh sb="98" eb="102">
      <t>ケイエイコウリツ</t>
    </rPh>
    <rPh sb="103" eb="106">
      <t>シキンメン</t>
    </rPh>
    <rPh sb="111" eb="115">
      <t>ルイジダンタイ</t>
    </rPh>
    <rPh sb="116" eb="118">
      <t>ヘイキン</t>
    </rPh>
    <rPh sb="119" eb="121">
      <t>シタマワ</t>
    </rPh>
    <rPh sb="126" eb="128">
      <t>カダイ</t>
    </rPh>
    <rPh sb="129" eb="130">
      <t>オオ</t>
    </rPh>
    <rPh sb="132" eb="134">
      <t>コンゴ</t>
    </rPh>
    <rPh sb="136" eb="140">
      <t>ジンコウゲンショウ</t>
    </rPh>
    <rPh sb="141" eb="143">
      <t>ケイエイ</t>
    </rPh>
    <rPh sb="144" eb="145">
      <t>アタ</t>
    </rPh>
    <rPh sb="147" eb="149">
      <t>エイキョウ</t>
    </rPh>
    <rPh sb="150" eb="151">
      <t>オオ</t>
    </rPh>
    <rPh sb="158" eb="160">
      <t>ギジュツ</t>
    </rPh>
    <rPh sb="161" eb="163">
      <t>カツヨウ</t>
    </rPh>
    <rPh sb="168" eb="171">
      <t>コウリツカ</t>
    </rPh>
    <rPh sb="172" eb="174">
      <t>テキセイ</t>
    </rPh>
    <rPh sb="175" eb="177">
      <t>シサン</t>
    </rPh>
    <rPh sb="178" eb="180">
      <t>シセツ</t>
    </rPh>
    <rPh sb="180" eb="181">
      <t>トウ</t>
    </rPh>
    <rPh sb="182" eb="184">
      <t>カンリ</t>
    </rPh>
    <rPh sb="185" eb="187">
      <t>テキセイ</t>
    </rPh>
    <rPh sb="188" eb="192">
      <t>リョウキンセッテイ</t>
    </rPh>
    <rPh sb="193" eb="195">
      <t>ヒツヨウ</t>
    </rPh>
    <rPh sb="201" eb="203">
      <t>ホンシ</t>
    </rPh>
    <rPh sb="203" eb="207">
      <t>スイドウジギョウ</t>
    </rPh>
    <rPh sb="209" eb="211">
      <t>サイガイ</t>
    </rPh>
    <rPh sb="211" eb="213">
      <t>タイサク</t>
    </rPh>
    <rPh sb="215" eb="218">
      <t>セッキョクテキ</t>
    </rPh>
    <rPh sb="219" eb="220">
      <t>ト</t>
    </rPh>
    <rPh sb="221" eb="222">
      <t>ク</t>
    </rPh>
    <rPh sb="227" eb="231">
      <t>キカンカンロ</t>
    </rPh>
    <rPh sb="232" eb="236">
      <t>ジュウヨウシセツ</t>
    </rPh>
    <rPh sb="237" eb="238">
      <t>イタ</t>
    </rPh>
    <rPh sb="239" eb="241">
      <t>カンロ</t>
    </rPh>
    <rPh sb="241" eb="243">
      <t>コウシン</t>
    </rPh>
    <rPh sb="244" eb="247">
      <t>ユウセンテキ</t>
    </rPh>
    <rPh sb="248" eb="249">
      <t>スス</t>
    </rPh>
    <rPh sb="254" eb="257">
      <t>ヒジョウジ</t>
    </rPh>
    <rPh sb="264" eb="266">
      <t>ケイゾク</t>
    </rPh>
    <rPh sb="267" eb="268">
      <t>ツヅ</t>
    </rPh>
    <rPh sb="274" eb="275">
      <t>ト</t>
    </rPh>
    <rPh sb="276" eb="277">
      <t>ク</t>
    </rPh>
    <rPh sb="284" eb="286">
      <t>ホンシ</t>
    </rPh>
    <rPh sb="286" eb="288">
      <t>スイドウ</t>
    </rPh>
    <rPh sb="293" eb="295">
      <t>モクヒョウ</t>
    </rPh>
    <rPh sb="299" eb="301">
      <t>シンライ</t>
    </rPh>
    <rPh sb="302" eb="304">
      <t>アンテイ</t>
    </rPh>
    <rPh sb="306" eb="310">
      <t>キソカクリツ</t>
    </rPh>
    <rPh sb="312" eb="314">
      <t>チョウセン</t>
    </rPh>
    <rPh sb="316" eb="317">
      <t>フ</t>
    </rPh>
    <rPh sb="320" eb="322">
      <t>ジョウキ</t>
    </rPh>
    <rPh sb="322" eb="324">
      <t>カダイ</t>
    </rPh>
    <rPh sb="325" eb="327">
      <t>コクフク</t>
    </rPh>
    <rPh sb="334" eb="336">
      <t>レイワ</t>
    </rPh>
    <rPh sb="337" eb="338">
      <t>ネン</t>
    </rPh>
    <rPh sb="339" eb="340">
      <t>ツキ</t>
    </rPh>
    <rPh sb="342" eb="344">
      <t>スイドウ</t>
    </rPh>
    <rPh sb="349" eb="350">
      <t>オヨ</t>
    </rPh>
    <rPh sb="352" eb="356">
      <t>ケイエイセンリャク</t>
    </rPh>
    <rPh sb="358" eb="360">
      <t>カイテイ</t>
    </rPh>
    <rPh sb="365" eb="367">
      <t>コンゴ</t>
    </rPh>
    <rPh sb="368" eb="372">
      <t>ジゾクカノウ</t>
    </rPh>
    <rPh sb="373" eb="375">
      <t>ジギョウ</t>
    </rPh>
    <rPh sb="375" eb="377">
      <t>ウンエイ</t>
    </rPh>
    <rPh sb="378" eb="379">
      <t>ハカ</t>
    </rPh>
    <phoneticPr fontId="4"/>
  </si>
  <si>
    <r>
      <t>①【経常収支比率】令和５年９月に実施した料金改定により、料金収入が増加したため、前年度を5.9％上回る104.34％となった。健全な経営状況を維持するため、各経費等の削減及び見直しを図っていくとともに、運営に見合った適正な料金収入の確保に向け取り組んでいく。
②【累積欠損金】発生なし。
③【流動比率】前年度と比較し、現金預金等の流動資産が増加している。</t>
    </r>
    <r>
      <rPr>
        <sz val="10"/>
        <color rgb="FFFF0000"/>
        <rFont val="ＭＳ ゴシック"/>
        <family val="3"/>
        <charset val="128"/>
      </rPr>
      <t>依然として類似団体平均値を下回る</t>
    </r>
    <r>
      <rPr>
        <sz val="10"/>
        <color theme="1"/>
        <rFont val="ＭＳ ゴシック"/>
        <family val="3"/>
        <charset val="128"/>
      </rPr>
      <t>状況にあり、引続き適正な料金見直しを行うなど、流動資産確保に努めていく。
④【企業債残高対給水収益比率】建設改良事業の多くを企業債で賄っているため、類似団体の平均を大きく上回っている。年々減少傾向にあるが、浄水施設の再構築事業、老朽管更新工事等、今後も企業債発行額の増加が見込まれるため、補助金等を最大限活用し、改善していく。
⑤【料金回収率】前年度より4.68％回復し97.86％となったが、</t>
    </r>
    <r>
      <rPr>
        <sz val="10"/>
        <color rgb="FFFF0000"/>
        <rFont val="ＭＳ ゴシック"/>
        <family val="3"/>
        <charset val="128"/>
      </rPr>
      <t>依然として類似団体平均値より下回っている</t>
    </r>
    <r>
      <rPr>
        <sz val="10"/>
        <color theme="1"/>
        <rFont val="ＭＳ ゴシック"/>
        <family val="3"/>
        <charset val="128"/>
      </rPr>
      <t>。近年、回収率は100％を割っており、今後水需要の減少に伴う給水原価上昇も予測されているため、適正な料金収入を行っていく。
⑥【給水原価】費用の増加と有収水量の減少により、前年度から4.01％上昇した。</t>
    </r>
    <r>
      <rPr>
        <sz val="10"/>
        <color rgb="FFFF0000"/>
        <rFont val="ＭＳ ゴシック"/>
        <family val="3"/>
        <charset val="128"/>
      </rPr>
      <t>DX化の推進や包括民間委託等を取り入れながら、</t>
    </r>
    <r>
      <rPr>
        <sz val="10"/>
        <color theme="1"/>
        <rFont val="ＭＳ ゴシック"/>
        <family val="3"/>
        <charset val="128"/>
      </rPr>
      <t>維持管理の効率化や水需要に見合った経営を行っていく。
⑦【施設利用率】類似団体の平均を22.19％上回っており、高い水準と言える。しかし、人口減少により有収水量は減少傾向であるため、計画的な施設統廃合等を進めていく。
⑧【有収率】前年度より低下し、類似団体の平均も下回っている。老朽管の更新、AIを活用した漏水調査等を積極的に活用し、上昇に転じるよう改善していく。</t>
    </r>
    <rPh sb="2" eb="6">
      <t>ケイジョウシュウシ</t>
    </rPh>
    <rPh sb="6" eb="8">
      <t>ヒリツ</t>
    </rPh>
    <rPh sb="9" eb="11">
      <t>レイワ</t>
    </rPh>
    <rPh sb="12" eb="13">
      <t>ネン</t>
    </rPh>
    <rPh sb="14" eb="15">
      <t>ガツ</t>
    </rPh>
    <rPh sb="16" eb="18">
      <t>ジッシ</t>
    </rPh>
    <rPh sb="20" eb="22">
      <t>リョウキン</t>
    </rPh>
    <rPh sb="22" eb="24">
      <t>カイテイ</t>
    </rPh>
    <rPh sb="28" eb="30">
      <t>リョウキン</t>
    </rPh>
    <rPh sb="30" eb="32">
      <t>シュウニュウ</t>
    </rPh>
    <rPh sb="33" eb="35">
      <t>ゾウカ</t>
    </rPh>
    <rPh sb="40" eb="43">
      <t>ゼンネンド</t>
    </rPh>
    <rPh sb="48" eb="50">
      <t>ウワマワ</t>
    </rPh>
    <rPh sb="63" eb="65">
      <t>ケンゼン</t>
    </rPh>
    <rPh sb="66" eb="70">
      <t>ケイエイジョウキョウ</t>
    </rPh>
    <rPh sb="71" eb="73">
      <t>イジ</t>
    </rPh>
    <rPh sb="78" eb="79">
      <t>カク</t>
    </rPh>
    <rPh sb="79" eb="82">
      <t>ケイヒトウ</t>
    </rPh>
    <rPh sb="83" eb="85">
      <t>サクゲン</t>
    </rPh>
    <rPh sb="85" eb="86">
      <t>オヨ</t>
    </rPh>
    <rPh sb="87" eb="89">
      <t>ミナオ</t>
    </rPh>
    <rPh sb="91" eb="92">
      <t>ハカ</t>
    </rPh>
    <rPh sb="101" eb="103">
      <t>ウンエイ</t>
    </rPh>
    <rPh sb="104" eb="106">
      <t>ミア</t>
    </rPh>
    <rPh sb="108" eb="110">
      <t>テキセイ</t>
    </rPh>
    <rPh sb="111" eb="113">
      <t>リョウキン</t>
    </rPh>
    <rPh sb="113" eb="115">
      <t>シュウニュウ</t>
    </rPh>
    <rPh sb="116" eb="118">
      <t>カクホ</t>
    </rPh>
    <rPh sb="119" eb="120">
      <t>ム</t>
    </rPh>
    <rPh sb="121" eb="122">
      <t>ト</t>
    </rPh>
    <rPh sb="123" eb="124">
      <t>ク</t>
    </rPh>
    <rPh sb="132" eb="134">
      <t>ルイセキ</t>
    </rPh>
    <rPh sb="134" eb="136">
      <t>ケツソン</t>
    </rPh>
    <rPh sb="136" eb="137">
      <t>キン</t>
    </rPh>
    <rPh sb="138" eb="140">
      <t>ハッセイ</t>
    </rPh>
    <rPh sb="146" eb="148">
      <t>リュウドウ</t>
    </rPh>
    <rPh sb="148" eb="150">
      <t>ヒリツ</t>
    </rPh>
    <rPh sb="190" eb="192">
      <t>シタマワ</t>
    </rPh>
    <rPh sb="193" eb="195">
      <t>ジョウキョウ</t>
    </rPh>
    <rPh sb="199" eb="201">
      <t>ヒキツヅ</t>
    </rPh>
    <rPh sb="202" eb="204">
      <t>テキセイ</t>
    </rPh>
    <rPh sb="205" eb="207">
      <t>リョウキン</t>
    </rPh>
    <rPh sb="207" eb="209">
      <t>ミナオ</t>
    </rPh>
    <rPh sb="211" eb="212">
      <t>オコナ</t>
    </rPh>
    <rPh sb="216" eb="218">
      <t>リュウドウ</t>
    </rPh>
    <rPh sb="218" eb="220">
      <t>シサン</t>
    </rPh>
    <rPh sb="220" eb="222">
      <t>カクホ</t>
    </rPh>
    <rPh sb="223" eb="224">
      <t>ツト</t>
    </rPh>
    <rPh sb="232" eb="235">
      <t>キギョウサイ</t>
    </rPh>
    <rPh sb="235" eb="237">
      <t>ザンダカ</t>
    </rPh>
    <rPh sb="237" eb="238">
      <t>タイ</t>
    </rPh>
    <rPh sb="238" eb="240">
      <t>キュウスイ</t>
    </rPh>
    <rPh sb="240" eb="242">
      <t>シュウエキ</t>
    </rPh>
    <rPh sb="242" eb="244">
      <t>ヒリツ</t>
    </rPh>
    <rPh sb="365" eb="368">
      <t>ゼンネンド</t>
    </rPh>
    <rPh sb="375" eb="377">
      <t>カイフク</t>
    </rPh>
    <rPh sb="411" eb="413">
      <t>キンネン</t>
    </rPh>
    <rPh sb="414" eb="416">
      <t>カイシュウ</t>
    </rPh>
    <rPh sb="416" eb="417">
      <t>リツ</t>
    </rPh>
    <rPh sb="423" eb="424">
      <t>ワ</t>
    </rPh>
    <rPh sb="429" eb="431">
      <t>コンゴ</t>
    </rPh>
    <rPh sb="431" eb="434">
      <t>ミズジュヨウ</t>
    </rPh>
    <rPh sb="435" eb="437">
      <t>ゲンショウ</t>
    </rPh>
    <rPh sb="438" eb="439">
      <t>トモナ</t>
    </rPh>
    <rPh sb="474" eb="478">
      <t>キュウスイゲンカ</t>
    </rPh>
    <rPh sb="479" eb="481">
      <t>ヒヨウ</t>
    </rPh>
    <rPh sb="482" eb="484">
      <t>ゾウカ</t>
    </rPh>
    <rPh sb="485" eb="489">
      <t>ユウシュウスイリョウ</t>
    </rPh>
    <rPh sb="490" eb="492">
      <t>ゲンショウ</t>
    </rPh>
    <rPh sb="496" eb="499">
      <t>ゼンネンド</t>
    </rPh>
    <rPh sb="506" eb="508">
      <t>ジョウショウ</t>
    </rPh>
    <rPh sb="513" eb="514">
      <t>カ</t>
    </rPh>
    <rPh sb="515" eb="517">
      <t>スイシン</t>
    </rPh>
    <rPh sb="534" eb="538">
      <t>イジカンリ</t>
    </rPh>
    <rPh sb="539" eb="542">
      <t>コウリツカ</t>
    </rPh>
    <rPh sb="543" eb="546">
      <t>ミズジュヨウ</t>
    </rPh>
    <rPh sb="547" eb="549">
      <t>ミア</t>
    </rPh>
    <rPh sb="551" eb="553">
      <t>ケイエイ</t>
    </rPh>
    <rPh sb="554" eb="555">
      <t>オコナ</t>
    </rPh>
    <rPh sb="563" eb="568">
      <t>シセツリヨウリツ</t>
    </rPh>
    <rPh sb="569" eb="573">
      <t>ルイジダンタイ</t>
    </rPh>
    <rPh sb="574" eb="576">
      <t>ヘイキン</t>
    </rPh>
    <rPh sb="583" eb="585">
      <t>ウワマワ</t>
    </rPh>
    <rPh sb="590" eb="591">
      <t>タカ</t>
    </rPh>
    <rPh sb="592" eb="594">
      <t>スイジュン</t>
    </rPh>
    <rPh sb="595" eb="596">
      <t>イ</t>
    </rPh>
    <rPh sb="603" eb="607">
      <t>ジンコウゲンショウ</t>
    </rPh>
    <rPh sb="610" eb="612">
      <t>ユウシュウ</t>
    </rPh>
    <rPh sb="612" eb="614">
      <t>スイリョウ</t>
    </rPh>
    <rPh sb="615" eb="617">
      <t>ゲンショウ</t>
    </rPh>
    <rPh sb="617" eb="619">
      <t>ケイコウ</t>
    </rPh>
    <rPh sb="625" eb="627">
      <t>ケイカク</t>
    </rPh>
    <rPh sb="627" eb="628">
      <t>テキ</t>
    </rPh>
    <rPh sb="629" eb="634">
      <t>シセツトウハイゴウ</t>
    </rPh>
    <rPh sb="634" eb="635">
      <t>トウ</t>
    </rPh>
    <rPh sb="636" eb="637">
      <t>スス</t>
    </rPh>
    <rPh sb="645" eb="648">
      <t>ユウシュウリツ</t>
    </rPh>
    <rPh sb="649" eb="652">
      <t>ゼンネンド</t>
    </rPh>
    <rPh sb="654" eb="656">
      <t>テイカ</t>
    </rPh>
    <rPh sb="658" eb="662">
      <t>ルイジダンタイ</t>
    </rPh>
    <rPh sb="663" eb="665">
      <t>ヘイキン</t>
    </rPh>
    <rPh sb="666" eb="668">
      <t>シタマワ</t>
    </rPh>
    <rPh sb="673" eb="676">
      <t>ロウキュウカン</t>
    </rPh>
    <rPh sb="677" eb="679">
      <t>コウシン</t>
    </rPh>
    <rPh sb="683" eb="685">
      <t>カツヨウ</t>
    </rPh>
    <rPh sb="687" eb="691">
      <t>ロウスイチョウサ</t>
    </rPh>
    <rPh sb="691" eb="692">
      <t>トウ</t>
    </rPh>
    <rPh sb="693" eb="696">
      <t>セッキョクテキ</t>
    </rPh>
    <rPh sb="697" eb="699">
      <t>カツヨウ</t>
    </rPh>
    <rPh sb="701" eb="703">
      <t>ジョウショウ</t>
    </rPh>
    <rPh sb="704" eb="705">
      <t>テン</t>
    </rPh>
    <rPh sb="709" eb="711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</si>
</sst>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0.69</c:v>
                </c:pt>
                <c:pt idx="2">
                  <c:v>0.69</c:v>
                </c:pt>
                <c:pt idx="3">
                  <c:v>0.51</c:v>
                </c:pt>
                <c:pt idx="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6-449C-965D-4475F26C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</c:v>
                </c:pt>
                <c:pt idx="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6-449C-965D-4475F26C3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72.900000000000006</c:v>
                </c:pt>
                <c:pt idx="1">
                  <c:v>74.12</c:v>
                </c:pt>
                <c:pt idx="2">
                  <c:v>74.55</c:v>
                </c:pt>
                <c:pt idx="3">
                  <c:v>82.58</c:v>
                </c:pt>
                <c:pt idx="4">
                  <c:v>80.959999999999994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D-433A-8CB3-EC20168B8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59.51</c:v>
                </c:pt>
                <c:pt idx="1">
                  <c:v>59.91</c:v>
                </c:pt>
                <c:pt idx="2">
                  <c:v>59.4</c:v>
                </c:pt>
                <c:pt idx="3">
                  <c:v>59.24</c:v>
                </c:pt>
                <c:pt idx="4">
                  <c:v>58.77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D-433A-8CB3-EC20168B8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84.78</c:v>
                </c:pt>
                <c:pt idx="1">
                  <c:v>84.94</c:v>
                </c:pt>
                <c:pt idx="2">
                  <c:v>83.08</c:v>
                </c:pt>
                <c:pt idx="3">
                  <c:v>81.849999999999994</c:v>
                </c:pt>
                <c:pt idx="4">
                  <c:v>81.64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A-479A-BDAE-A100DC5B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87.08</c:v>
                </c:pt>
                <c:pt idx="1">
                  <c:v>87.26</c:v>
                </c:pt>
                <c:pt idx="2">
                  <c:v>87.57</c:v>
                </c:pt>
                <c:pt idx="3">
                  <c:v>87.26</c:v>
                </c:pt>
                <c:pt idx="4">
                  <c:v>86.95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A-479A-BDAE-A100DC5B9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101.34</c:v>
                </c:pt>
                <c:pt idx="1">
                  <c:v>101.27</c:v>
                </c:pt>
                <c:pt idx="2">
                  <c:v>101.42</c:v>
                </c:pt>
                <c:pt idx="3">
                  <c:v>98.44</c:v>
                </c:pt>
                <c:pt idx="4">
                  <c:v>104.34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1-4533-A87B-1D0E8EF0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111.17</c:v>
                </c:pt>
                <c:pt idx="1">
                  <c:v>110.91</c:v>
                </c:pt>
                <c:pt idx="2">
                  <c:v>111.49</c:v>
                </c:pt>
                <c:pt idx="3">
                  <c:v>109.09</c:v>
                </c:pt>
                <c:pt idx="4">
                  <c:v>109.05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1-4533-A87B-1D0E8EF0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44.08</c:v>
                </c:pt>
                <c:pt idx="1">
                  <c:v>45.52</c:v>
                </c:pt>
                <c:pt idx="2">
                  <c:v>47.17</c:v>
                </c:pt>
                <c:pt idx="3">
                  <c:v>48.54</c:v>
                </c:pt>
                <c:pt idx="4">
                  <c:v>50.16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8-47CF-9CE4-81435D35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48.55</c:v>
                </c:pt>
                <c:pt idx="1">
                  <c:v>49.2</c:v>
                </c:pt>
                <c:pt idx="2">
                  <c:v>50.01</c:v>
                </c:pt>
                <c:pt idx="3">
                  <c:v>50.99</c:v>
                </c:pt>
                <c:pt idx="4">
                  <c:v>51.79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8-47CF-9CE4-81435D35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31.3</c:v>
                </c:pt>
                <c:pt idx="1">
                  <c:v>30.75</c:v>
                </c:pt>
                <c:pt idx="2">
                  <c:v>30.75</c:v>
                </c:pt>
                <c:pt idx="3">
                  <c:v>31.02</c:v>
                </c:pt>
                <c:pt idx="4">
                  <c:v>16.41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8-4D82-BD86-6D2940E81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17.11</c:v>
                </c:pt>
                <c:pt idx="1">
                  <c:v>18.329999999999998</c:v>
                </c:pt>
                <c:pt idx="2">
                  <c:v>20.27</c:v>
                </c:pt>
                <c:pt idx="3">
                  <c:v>21.69</c:v>
                </c:pt>
                <c:pt idx="4">
                  <c:v>23.19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8-4D82-BD86-6D2940E81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8-48A3-8297-1CE71FFC2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0.78</c:v>
                </c:pt>
                <c:pt idx="1">
                  <c:v>0.92</c:v>
                </c:pt>
                <c:pt idx="2">
                  <c:v>0.87</c:v>
                </c:pt>
                <c:pt idx="3">
                  <c:v>0.93</c:v>
                </c:pt>
                <c:pt idx="4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8-48A3-8297-1CE71FFC2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301.93</c:v>
                </c:pt>
                <c:pt idx="1">
                  <c:v>290.48</c:v>
                </c:pt>
                <c:pt idx="2">
                  <c:v>262.58999999999997</c:v>
                </c:pt>
                <c:pt idx="3">
                  <c:v>245.48</c:v>
                </c:pt>
                <c:pt idx="4">
                  <c:v>286.68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2-4CFB-AFF4-E6591F1E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360.86</c:v>
                </c:pt>
                <c:pt idx="1">
                  <c:v>350.79</c:v>
                </c:pt>
                <c:pt idx="2">
                  <c:v>354.57</c:v>
                </c:pt>
                <c:pt idx="3">
                  <c:v>357.74</c:v>
                </c:pt>
                <c:pt idx="4">
                  <c:v>344.88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D2-4CFB-AFF4-E6591F1E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578.92999999999995</c:v>
                </c:pt>
                <c:pt idx="1">
                  <c:v>553.6</c:v>
                </c:pt>
                <c:pt idx="2">
                  <c:v>533.13</c:v>
                </c:pt>
                <c:pt idx="3">
                  <c:v>522.27</c:v>
                </c:pt>
                <c:pt idx="4">
                  <c:v>479.31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6-48FF-8727-7ECAACA9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309.27999999999997</c:v>
                </c:pt>
                <c:pt idx="1">
                  <c:v>322.92</c:v>
                </c:pt>
                <c:pt idx="2">
                  <c:v>303.45999999999998</c:v>
                </c:pt>
                <c:pt idx="3">
                  <c:v>307.27999999999997</c:v>
                </c:pt>
                <c:pt idx="4">
                  <c:v>304.02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6-48FF-8727-7ECAACA96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95.56</c:v>
                </c:pt>
                <c:pt idx="1">
                  <c:v>96.74</c:v>
                </c:pt>
                <c:pt idx="2">
                  <c:v>95.97</c:v>
                </c:pt>
                <c:pt idx="3">
                  <c:v>93.18</c:v>
                </c:pt>
                <c:pt idx="4">
                  <c:v>97.86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3-45D6-8F98-71DE39DD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103.32</c:v>
                </c:pt>
                <c:pt idx="1">
                  <c:v>100.85</c:v>
                </c:pt>
                <c:pt idx="2">
                  <c:v>103.79</c:v>
                </c:pt>
                <c:pt idx="3">
                  <c:v>98.3</c:v>
                </c:pt>
                <c:pt idx="4">
                  <c:v>98.89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3-45D6-8F98-71DE39DD9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278.89</c:v>
                </c:pt>
                <c:pt idx="1">
                  <c:v>275.01</c:v>
                </c:pt>
                <c:pt idx="2">
                  <c:v>277.79000000000002</c:v>
                </c:pt>
                <c:pt idx="3">
                  <c:v>287.05</c:v>
                </c:pt>
                <c:pt idx="4">
                  <c:v>291.06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6-4048-A4F0-A10FAC2F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168.56</c:v>
                </c:pt>
                <c:pt idx="1">
                  <c:v>167.1</c:v>
                </c:pt>
                <c:pt idx="2">
                  <c:v>167.86</c:v>
                </c:pt>
                <c:pt idx="3">
                  <c:v>173.68</c:v>
                </c:pt>
                <c:pt idx="4">
                  <c:v>174.52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6-4048-A4F0-A10FAC2F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C16" zoomScale="85" zoomScaleNormal="85" workbookViewId="0">
      <selection activeCell="BH36" sqref="BH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宮城県　登米市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A4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73338</v>
      </c>
      <c r="AM8" s="65"/>
      <c r="AN8" s="65"/>
      <c r="AO8" s="65"/>
      <c r="AP8" s="65"/>
      <c r="AQ8" s="65"/>
      <c r="AR8" s="65"/>
      <c r="AS8" s="65"/>
      <c r="AT8" s="36">
        <f>データ!$S$6</f>
        <v>536.09</v>
      </c>
      <c r="AU8" s="37"/>
      <c r="AV8" s="37"/>
      <c r="AW8" s="37"/>
      <c r="AX8" s="37"/>
      <c r="AY8" s="37"/>
      <c r="AZ8" s="37"/>
      <c r="BA8" s="37"/>
      <c r="BB8" s="54">
        <f>データ!$T$6</f>
        <v>136.80000000000001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62.32</v>
      </c>
      <c r="J10" s="37"/>
      <c r="K10" s="37"/>
      <c r="L10" s="37"/>
      <c r="M10" s="37"/>
      <c r="N10" s="37"/>
      <c r="O10" s="64"/>
      <c r="P10" s="54">
        <f>データ!$P$6</f>
        <v>99.66</v>
      </c>
      <c r="Q10" s="54"/>
      <c r="R10" s="54"/>
      <c r="S10" s="54"/>
      <c r="T10" s="54"/>
      <c r="U10" s="54"/>
      <c r="V10" s="54"/>
      <c r="W10" s="65">
        <f>データ!$Q$6</f>
        <v>5990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72528</v>
      </c>
      <c r="AM10" s="65"/>
      <c r="AN10" s="65"/>
      <c r="AO10" s="65"/>
      <c r="AP10" s="65"/>
      <c r="AQ10" s="65"/>
      <c r="AR10" s="65"/>
      <c r="AS10" s="65"/>
      <c r="AT10" s="36">
        <f>データ!$V$6</f>
        <v>541.09</v>
      </c>
      <c r="AU10" s="37"/>
      <c r="AV10" s="37"/>
      <c r="AW10" s="37"/>
      <c r="AX10" s="37"/>
      <c r="AY10" s="37"/>
      <c r="AZ10" s="37"/>
      <c r="BA10" s="37"/>
      <c r="BB10" s="54">
        <f>データ!$W$6</f>
        <v>134.04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21.7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21.7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111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QNcU/E2ciKhNkXz6Bz1DQwMPv6o7T/xgmdgC45N4rg/TcKi8Gjn1rNWOz5zHTmFBKLpvv9B6Iu8pvtwwNoDAwA==" saltValue="HZ4JoeX2m/mpHgssgkcfC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42129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宮城県　登米市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62.32</v>
      </c>
      <c r="P6" s="21">
        <f t="shared" si="3"/>
        <v>99.66</v>
      </c>
      <c r="Q6" s="21">
        <f t="shared" si="3"/>
        <v>5990</v>
      </c>
      <c r="R6" s="21">
        <f t="shared" si="3"/>
        <v>73338</v>
      </c>
      <c r="S6" s="21">
        <f t="shared" si="3"/>
        <v>536.09</v>
      </c>
      <c r="T6" s="21">
        <f t="shared" si="3"/>
        <v>136.80000000000001</v>
      </c>
      <c r="U6" s="21">
        <f t="shared" si="3"/>
        <v>72528</v>
      </c>
      <c r="V6" s="21">
        <f t="shared" si="3"/>
        <v>541.09</v>
      </c>
      <c r="W6" s="21">
        <f t="shared" si="3"/>
        <v>134.04</v>
      </c>
      <c r="X6" s="22">
        <f>IF(X7="",NA(),X7)</f>
        <v>101.34</v>
      </c>
      <c r="Y6" s="22">
        <f t="shared" ref="Y6:AG6" si="4">IF(Y7="",NA(),Y7)</f>
        <v>101.27</v>
      </c>
      <c r="Z6" s="22">
        <f t="shared" si="4"/>
        <v>101.42</v>
      </c>
      <c r="AA6" s="22">
        <f t="shared" si="4"/>
        <v>98.44</v>
      </c>
      <c r="AB6" s="22">
        <f t="shared" si="4"/>
        <v>104.34</v>
      </c>
      <c r="AC6" s="22">
        <f t="shared" si="4"/>
        <v>111.17</v>
      </c>
      <c r="AD6" s="22">
        <f t="shared" si="4"/>
        <v>110.91</v>
      </c>
      <c r="AE6" s="22">
        <f t="shared" si="4"/>
        <v>111.49</v>
      </c>
      <c r="AF6" s="22">
        <f t="shared" si="4"/>
        <v>109.09</v>
      </c>
      <c r="AG6" s="22">
        <f t="shared" si="4"/>
        <v>109.05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0.78</v>
      </c>
      <c r="AO6" s="22">
        <f t="shared" si="5"/>
        <v>0.92</v>
      </c>
      <c r="AP6" s="22">
        <f t="shared" si="5"/>
        <v>0.87</v>
      </c>
      <c r="AQ6" s="22">
        <f t="shared" si="5"/>
        <v>0.93</v>
      </c>
      <c r="AR6" s="22">
        <f t="shared" si="5"/>
        <v>1.02</v>
      </c>
      <c r="AS6" s="21" t="str">
        <f>IF(AS7="","",IF(AS7="-","【-】","【"&amp;SUBSTITUTE(TEXT(AS7,"#,##0.00"),"-","△")&amp;"】"))</f>
        <v>【1.50】</v>
      </c>
      <c r="AT6" s="22">
        <f>IF(AT7="",NA(),AT7)</f>
        <v>301.93</v>
      </c>
      <c r="AU6" s="22">
        <f t="shared" ref="AU6:BC6" si="6">IF(AU7="",NA(),AU7)</f>
        <v>290.48</v>
      </c>
      <c r="AV6" s="22">
        <f t="shared" si="6"/>
        <v>262.58999999999997</v>
      </c>
      <c r="AW6" s="22">
        <f t="shared" si="6"/>
        <v>245.48</v>
      </c>
      <c r="AX6" s="22">
        <f t="shared" si="6"/>
        <v>286.68</v>
      </c>
      <c r="AY6" s="22">
        <f t="shared" si="6"/>
        <v>360.86</v>
      </c>
      <c r="AZ6" s="22">
        <f t="shared" si="6"/>
        <v>350.79</v>
      </c>
      <c r="BA6" s="22">
        <f t="shared" si="6"/>
        <v>354.57</v>
      </c>
      <c r="BB6" s="22">
        <f t="shared" si="6"/>
        <v>357.74</v>
      </c>
      <c r="BC6" s="22">
        <f t="shared" si="6"/>
        <v>344.88</v>
      </c>
      <c r="BD6" s="21" t="str">
        <f>IF(BD7="","",IF(BD7="-","【-】","【"&amp;SUBSTITUTE(TEXT(BD7,"#,##0.00"),"-","△")&amp;"】"))</f>
        <v>【243.36】</v>
      </c>
      <c r="BE6" s="22">
        <f>IF(BE7="",NA(),BE7)</f>
        <v>578.92999999999995</v>
      </c>
      <c r="BF6" s="22">
        <f t="shared" ref="BF6:BN6" si="7">IF(BF7="",NA(),BF7)</f>
        <v>553.6</v>
      </c>
      <c r="BG6" s="22">
        <f t="shared" si="7"/>
        <v>533.13</v>
      </c>
      <c r="BH6" s="22">
        <f t="shared" si="7"/>
        <v>522.27</v>
      </c>
      <c r="BI6" s="22">
        <f t="shared" si="7"/>
        <v>479.31</v>
      </c>
      <c r="BJ6" s="22">
        <f t="shared" si="7"/>
        <v>309.27999999999997</v>
      </c>
      <c r="BK6" s="22">
        <f t="shared" si="7"/>
        <v>322.92</v>
      </c>
      <c r="BL6" s="22">
        <f t="shared" si="7"/>
        <v>303.45999999999998</v>
      </c>
      <c r="BM6" s="22">
        <f t="shared" si="7"/>
        <v>307.27999999999997</v>
      </c>
      <c r="BN6" s="22">
        <f t="shared" si="7"/>
        <v>304.02</v>
      </c>
      <c r="BO6" s="21" t="str">
        <f>IF(BO7="","",IF(BO7="-","【-】","【"&amp;SUBSTITUTE(TEXT(BO7,"#,##0.00"),"-","△")&amp;"】"))</f>
        <v>【265.93】</v>
      </c>
      <c r="BP6" s="22">
        <f>IF(BP7="",NA(),BP7)</f>
        <v>95.56</v>
      </c>
      <c r="BQ6" s="22">
        <f t="shared" ref="BQ6:BY6" si="8">IF(BQ7="",NA(),BQ7)</f>
        <v>96.74</v>
      </c>
      <c r="BR6" s="22">
        <f t="shared" si="8"/>
        <v>95.97</v>
      </c>
      <c r="BS6" s="22">
        <f t="shared" si="8"/>
        <v>93.18</v>
      </c>
      <c r="BT6" s="22">
        <f t="shared" si="8"/>
        <v>97.86</v>
      </c>
      <c r="BU6" s="22">
        <f t="shared" si="8"/>
        <v>103.32</v>
      </c>
      <c r="BV6" s="22">
        <f t="shared" si="8"/>
        <v>100.85</v>
      </c>
      <c r="BW6" s="22">
        <f t="shared" si="8"/>
        <v>103.79</v>
      </c>
      <c r="BX6" s="22">
        <f t="shared" si="8"/>
        <v>98.3</v>
      </c>
      <c r="BY6" s="22">
        <f t="shared" si="8"/>
        <v>98.89</v>
      </c>
      <c r="BZ6" s="21" t="str">
        <f>IF(BZ7="","",IF(BZ7="-","【-】","【"&amp;SUBSTITUTE(TEXT(BZ7,"#,##0.00"),"-","△")&amp;"】"))</f>
        <v>【97.82】</v>
      </c>
      <c r="CA6" s="22">
        <f>IF(CA7="",NA(),CA7)</f>
        <v>278.89</v>
      </c>
      <c r="CB6" s="22">
        <f t="shared" ref="CB6:CJ6" si="9">IF(CB7="",NA(),CB7)</f>
        <v>275.01</v>
      </c>
      <c r="CC6" s="22">
        <f t="shared" si="9"/>
        <v>277.79000000000002</v>
      </c>
      <c r="CD6" s="22">
        <f t="shared" si="9"/>
        <v>287.05</v>
      </c>
      <c r="CE6" s="22">
        <f t="shared" si="9"/>
        <v>291.06</v>
      </c>
      <c r="CF6" s="22">
        <f t="shared" si="9"/>
        <v>168.56</v>
      </c>
      <c r="CG6" s="22">
        <f t="shared" si="9"/>
        <v>167.1</v>
      </c>
      <c r="CH6" s="22">
        <f t="shared" si="9"/>
        <v>167.86</v>
      </c>
      <c r="CI6" s="22">
        <f t="shared" si="9"/>
        <v>173.68</v>
      </c>
      <c r="CJ6" s="22">
        <f t="shared" si="9"/>
        <v>174.52</v>
      </c>
      <c r="CK6" s="21" t="str">
        <f>IF(CK7="","",IF(CK7="-","【-】","【"&amp;SUBSTITUTE(TEXT(CK7,"#,##0.00"),"-","△")&amp;"】"))</f>
        <v>【177.56】</v>
      </c>
      <c r="CL6" s="22">
        <f>IF(CL7="",NA(),CL7)</f>
        <v>72.900000000000006</v>
      </c>
      <c r="CM6" s="22">
        <f t="shared" ref="CM6:CU6" si="10">IF(CM7="",NA(),CM7)</f>
        <v>74.12</v>
      </c>
      <c r="CN6" s="22">
        <f t="shared" si="10"/>
        <v>74.55</v>
      </c>
      <c r="CO6" s="22">
        <f t="shared" si="10"/>
        <v>82.58</v>
      </c>
      <c r="CP6" s="22">
        <f t="shared" si="10"/>
        <v>80.959999999999994</v>
      </c>
      <c r="CQ6" s="22">
        <f t="shared" si="10"/>
        <v>59.51</v>
      </c>
      <c r="CR6" s="22">
        <f t="shared" si="10"/>
        <v>59.91</v>
      </c>
      <c r="CS6" s="22">
        <f t="shared" si="10"/>
        <v>59.4</v>
      </c>
      <c r="CT6" s="22">
        <f t="shared" si="10"/>
        <v>59.24</v>
      </c>
      <c r="CU6" s="22">
        <f t="shared" si="10"/>
        <v>58.77</v>
      </c>
      <c r="CV6" s="21" t="str">
        <f>IF(CV7="","",IF(CV7="-","【-】","【"&amp;SUBSTITUTE(TEXT(CV7,"#,##0.00"),"-","△")&amp;"】"))</f>
        <v>【59.81】</v>
      </c>
      <c r="CW6" s="22">
        <f>IF(CW7="",NA(),CW7)</f>
        <v>84.78</v>
      </c>
      <c r="CX6" s="22">
        <f t="shared" ref="CX6:DF6" si="11">IF(CX7="",NA(),CX7)</f>
        <v>84.94</v>
      </c>
      <c r="CY6" s="22">
        <f t="shared" si="11"/>
        <v>83.08</v>
      </c>
      <c r="CZ6" s="22">
        <f t="shared" si="11"/>
        <v>81.849999999999994</v>
      </c>
      <c r="DA6" s="22">
        <f t="shared" si="11"/>
        <v>81.64</v>
      </c>
      <c r="DB6" s="22">
        <f t="shared" si="11"/>
        <v>87.08</v>
      </c>
      <c r="DC6" s="22">
        <f t="shared" si="11"/>
        <v>87.26</v>
      </c>
      <c r="DD6" s="22">
        <f t="shared" si="11"/>
        <v>87.57</v>
      </c>
      <c r="DE6" s="22">
        <f t="shared" si="11"/>
        <v>87.26</v>
      </c>
      <c r="DF6" s="22">
        <f t="shared" si="11"/>
        <v>86.95</v>
      </c>
      <c r="DG6" s="21" t="str">
        <f>IF(DG7="","",IF(DG7="-","【-】","【"&amp;SUBSTITUTE(TEXT(DG7,"#,##0.00"),"-","△")&amp;"】"))</f>
        <v>【89.42】</v>
      </c>
      <c r="DH6" s="22">
        <f>IF(DH7="",NA(),DH7)</f>
        <v>44.08</v>
      </c>
      <c r="DI6" s="22">
        <f t="shared" ref="DI6:DQ6" si="12">IF(DI7="",NA(),DI7)</f>
        <v>45.52</v>
      </c>
      <c r="DJ6" s="22">
        <f t="shared" si="12"/>
        <v>47.17</v>
      </c>
      <c r="DK6" s="22">
        <f t="shared" si="12"/>
        <v>48.54</v>
      </c>
      <c r="DL6" s="22">
        <f t="shared" si="12"/>
        <v>50.16</v>
      </c>
      <c r="DM6" s="22">
        <f t="shared" si="12"/>
        <v>48.55</v>
      </c>
      <c r="DN6" s="22">
        <f t="shared" si="12"/>
        <v>49.2</v>
      </c>
      <c r="DO6" s="22">
        <f t="shared" si="12"/>
        <v>50.01</v>
      </c>
      <c r="DP6" s="22">
        <f t="shared" si="12"/>
        <v>50.99</v>
      </c>
      <c r="DQ6" s="22">
        <f t="shared" si="12"/>
        <v>51.79</v>
      </c>
      <c r="DR6" s="21" t="str">
        <f>IF(DR7="","",IF(DR7="-","【-】","【"&amp;SUBSTITUTE(TEXT(DR7,"#,##0.00"),"-","△")&amp;"】"))</f>
        <v>【52.02】</v>
      </c>
      <c r="DS6" s="22">
        <f>IF(DS7="",NA(),DS7)</f>
        <v>31.3</v>
      </c>
      <c r="DT6" s="22">
        <f t="shared" ref="DT6:EB6" si="13">IF(DT7="",NA(),DT7)</f>
        <v>30.75</v>
      </c>
      <c r="DU6" s="22">
        <f t="shared" si="13"/>
        <v>30.75</v>
      </c>
      <c r="DV6" s="22">
        <f t="shared" si="13"/>
        <v>31.02</v>
      </c>
      <c r="DW6" s="22">
        <f t="shared" si="13"/>
        <v>16.41</v>
      </c>
      <c r="DX6" s="22">
        <f t="shared" si="13"/>
        <v>17.11</v>
      </c>
      <c r="DY6" s="22">
        <f t="shared" si="13"/>
        <v>18.329999999999998</v>
      </c>
      <c r="DZ6" s="22">
        <f t="shared" si="13"/>
        <v>20.27</v>
      </c>
      <c r="EA6" s="22">
        <f t="shared" si="13"/>
        <v>21.69</v>
      </c>
      <c r="EB6" s="22">
        <f t="shared" si="13"/>
        <v>23.19</v>
      </c>
      <c r="EC6" s="21" t="str">
        <f>IF(EC7="","",IF(EC7="-","【-】","【"&amp;SUBSTITUTE(TEXT(EC7,"#,##0.00"),"-","△")&amp;"】"))</f>
        <v>【25.37】</v>
      </c>
      <c r="ED6" s="22">
        <f>IF(ED7="",NA(),ED7)</f>
        <v>0.53</v>
      </c>
      <c r="EE6" s="22">
        <f t="shared" ref="EE6:EM6" si="14">IF(EE7="",NA(),EE7)</f>
        <v>0.69</v>
      </c>
      <c r="EF6" s="22">
        <f t="shared" si="14"/>
        <v>0.69</v>
      </c>
      <c r="EG6" s="22">
        <f t="shared" si="14"/>
        <v>0.51</v>
      </c>
      <c r="EH6" s="22">
        <f t="shared" si="14"/>
        <v>0.24</v>
      </c>
      <c r="EI6" s="22">
        <f t="shared" si="14"/>
        <v>0.63</v>
      </c>
      <c r="EJ6" s="22">
        <f t="shared" si="14"/>
        <v>0.6</v>
      </c>
      <c r="EK6" s="22">
        <f t="shared" si="14"/>
        <v>0.56000000000000005</v>
      </c>
      <c r="EL6" s="22">
        <f t="shared" si="14"/>
        <v>0.6</v>
      </c>
      <c r="EM6" s="22">
        <f t="shared" si="14"/>
        <v>0.53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42129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62.32</v>
      </c>
      <c r="P7" s="25">
        <v>99.66</v>
      </c>
      <c r="Q7" s="25">
        <v>5990</v>
      </c>
      <c r="R7" s="25">
        <v>73338</v>
      </c>
      <c r="S7" s="25">
        <v>536.09</v>
      </c>
      <c r="T7" s="25">
        <v>136.80000000000001</v>
      </c>
      <c r="U7" s="25">
        <v>72528</v>
      </c>
      <c r="V7" s="25">
        <v>541.09</v>
      </c>
      <c r="W7" s="25">
        <v>134.04</v>
      </c>
      <c r="X7" s="25">
        <v>101.34</v>
      </c>
      <c r="Y7" s="25">
        <v>101.27</v>
      </c>
      <c r="Z7" s="25">
        <v>101.42</v>
      </c>
      <c r="AA7" s="25">
        <v>98.44</v>
      </c>
      <c r="AB7" s="25">
        <v>104.34</v>
      </c>
      <c r="AC7" s="25">
        <v>111.17</v>
      </c>
      <c r="AD7" s="25">
        <v>110.91</v>
      </c>
      <c r="AE7" s="25">
        <v>111.49</v>
      </c>
      <c r="AF7" s="25">
        <v>109.09</v>
      </c>
      <c r="AG7" s="25">
        <v>109.05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0.78</v>
      </c>
      <c r="AO7" s="25">
        <v>0.92</v>
      </c>
      <c r="AP7" s="25">
        <v>0.87</v>
      </c>
      <c r="AQ7" s="25">
        <v>0.93</v>
      </c>
      <c r="AR7" s="25">
        <v>1.02</v>
      </c>
      <c r="AS7" s="25">
        <v>1.5</v>
      </c>
      <c r="AT7" s="25">
        <v>301.93</v>
      </c>
      <c r="AU7" s="25">
        <v>290.48</v>
      </c>
      <c r="AV7" s="25">
        <v>262.58999999999997</v>
      </c>
      <c r="AW7" s="25">
        <v>245.48</v>
      </c>
      <c r="AX7" s="25">
        <v>286.68</v>
      </c>
      <c r="AY7" s="25">
        <v>360.86</v>
      </c>
      <c r="AZ7" s="25">
        <v>350.79</v>
      </c>
      <c r="BA7" s="25">
        <v>354.57</v>
      </c>
      <c r="BB7" s="25">
        <v>357.74</v>
      </c>
      <c r="BC7" s="25">
        <v>344.88</v>
      </c>
      <c r="BD7" s="25">
        <v>243.36</v>
      </c>
      <c r="BE7" s="25">
        <v>578.92999999999995</v>
      </c>
      <c r="BF7" s="25">
        <v>553.6</v>
      </c>
      <c r="BG7" s="25">
        <v>533.13</v>
      </c>
      <c r="BH7" s="25">
        <v>522.27</v>
      </c>
      <c r="BI7" s="25">
        <v>479.31</v>
      </c>
      <c r="BJ7" s="25">
        <v>309.27999999999997</v>
      </c>
      <c r="BK7" s="25">
        <v>322.92</v>
      </c>
      <c r="BL7" s="25">
        <v>303.45999999999998</v>
      </c>
      <c r="BM7" s="25">
        <v>307.27999999999997</v>
      </c>
      <c r="BN7" s="25">
        <v>304.02</v>
      </c>
      <c r="BO7" s="25">
        <v>265.93</v>
      </c>
      <c r="BP7" s="25">
        <v>95.56</v>
      </c>
      <c r="BQ7" s="25">
        <v>96.74</v>
      </c>
      <c r="BR7" s="25">
        <v>95.97</v>
      </c>
      <c r="BS7" s="25">
        <v>93.18</v>
      </c>
      <c r="BT7" s="25">
        <v>97.86</v>
      </c>
      <c r="BU7" s="25">
        <v>103.32</v>
      </c>
      <c r="BV7" s="25">
        <v>100.85</v>
      </c>
      <c r="BW7" s="25">
        <v>103.79</v>
      </c>
      <c r="BX7" s="25">
        <v>98.3</v>
      </c>
      <c r="BY7" s="25">
        <v>98.89</v>
      </c>
      <c r="BZ7" s="25">
        <v>97.82</v>
      </c>
      <c r="CA7" s="25">
        <v>278.89</v>
      </c>
      <c r="CB7" s="25">
        <v>275.01</v>
      </c>
      <c r="CC7" s="25">
        <v>277.79000000000002</v>
      </c>
      <c r="CD7" s="25">
        <v>287.05</v>
      </c>
      <c r="CE7" s="25">
        <v>291.06</v>
      </c>
      <c r="CF7" s="25">
        <v>168.56</v>
      </c>
      <c r="CG7" s="25">
        <v>167.1</v>
      </c>
      <c r="CH7" s="25">
        <v>167.86</v>
      </c>
      <c r="CI7" s="25">
        <v>173.68</v>
      </c>
      <c r="CJ7" s="25">
        <v>174.52</v>
      </c>
      <c r="CK7" s="25">
        <v>177.56</v>
      </c>
      <c r="CL7" s="25">
        <v>72.900000000000006</v>
      </c>
      <c r="CM7" s="25">
        <v>74.12</v>
      </c>
      <c r="CN7" s="25">
        <v>74.55</v>
      </c>
      <c r="CO7" s="25">
        <v>82.58</v>
      </c>
      <c r="CP7" s="25">
        <v>80.959999999999994</v>
      </c>
      <c r="CQ7" s="25">
        <v>59.51</v>
      </c>
      <c r="CR7" s="25">
        <v>59.91</v>
      </c>
      <c r="CS7" s="25">
        <v>59.4</v>
      </c>
      <c r="CT7" s="25">
        <v>59.24</v>
      </c>
      <c r="CU7" s="25">
        <v>58.77</v>
      </c>
      <c r="CV7" s="25">
        <v>59.81</v>
      </c>
      <c r="CW7" s="25">
        <v>84.78</v>
      </c>
      <c r="CX7" s="25">
        <v>84.94</v>
      </c>
      <c r="CY7" s="25">
        <v>83.08</v>
      </c>
      <c r="CZ7" s="25">
        <v>81.849999999999994</v>
      </c>
      <c r="DA7" s="25">
        <v>81.64</v>
      </c>
      <c r="DB7" s="25">
        <v>87.08</v>
      </c>
      <c r="DC7" s="25">
        <v>87.26</v>
      </c>
      <c r="DD7" s="25">
        <v>87.57</v>
      </c>
      <c r="DE7" s="25">
        <v>87.26</v>
      </c>
      <c r="DF7" s="25">
        <v>86.95</v>
      </c>
      <c r="DG7" s="25">
        <v>89.42</v>
      </c>
      <c r="DH7" s="25">
        <v>44.08</v>
      </c>
      <c r="DI7" s="25">
        <v>45.52</v>
      </c>
      <c r="DJ7" s="25">
        <v>47.17</v>
      </c>
      <c r="DK7" s="25">
        <v>48.54</v>
      </c>
      <c r="DL7" s="25">
        <v>50.16</v>
      </c>
      <c r="DM7" s="25">
        <v>48.55</v>
      </c>
      <c r="DN7" s="25">
        <v>49.2</v>
      </c>
      <c r="DO7" s="25">
        <v>50.01</v>
      </c>
      <c r="DP7" s="25">
        <v>50.99</v>
      </c>
      <c r="DQ7" s="25">
        <v>51.79</v>
      </c>
      <c r="DR7" s="25">
        <v>52.02</v>
      </c>
      <c r="DS7" s="25">
        <v>31.3</v>
      </c>
      <c r="DT7" s="25">
        <v>30.75</v>
      </c>
      <c r="DU7" s="25">
        <v>30.75</v>
      </c>
      <c r="DV7" s="25">
        <v>31.02</v>
      </c>
      <c r="DW7" s="25">
        <v>16.41</v>
      </c>
      <c r="DX7" s="25">
        <v>17.11</v>
      </c>
      <c r="DY7" s="25">
        <v>18.329999999999998</v>
      </c>
      <c r="DZ7" s="25">
        <v>20.27</v>
      </c>
      <c r="EA7" s="25">
        <v>21.69</v>
      </c>
      <c r="EB7" s="25">
        <v>23.19</v>
      </c>
      <c r="EC7" s="25">
        <v>25.37</v>
      </c>
      <c r="ED7" s="25">
        <v>0.53</v>
      </c>
      <c r="EE7" s="25">
        <v>0.69</v>
      </c>
      <c r="EF7" s="25">
        <v>0.69</v>
      </c>
      <c r="EG7" s="25">
        <v>0.51</v>
      </c>
      <c r="EH7" s="25">
        <v>0.24</v>
      </c>
      <c r="EI7" s="25">
        <v>0.63</v>
      </c>
      <c r="EJ7" s="25">
        <v>0.6</v>
      </c>
      <c r="EK7" s="25">
        <v>0.56000000000000005</v>
      </c>
      <c r="EL7" s="25">
        <v>0.6</v>
      </c>
      <c r="EM7" s="25">
        <v>0.53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108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髙橋　凌</cp:lastModifiedBy>
  <dcterms:created xsi:type="dcterms:W3CDTF">2025-01-24T06:44:28Z</dcterms:created>
  <dcterms:modified xsi:type="dcterms:W3CDTF">2025-02-17T04:11:34Z</dcterms:modified>
  <cp:category/>
</cp:coreProperties>
</file>